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135" windowWidth="18720" windowHeight="11760"/>
  </bookViews>
  <sheets>
    <sheet name="Page 1 of 1" sheetId="2" r:id="rId1"/>
  </sheets>
  <definedNames>
    <definedName name="Address">'Page 1 of 1'!$B$4</definedName>
    <definedName name="Contact">'Page 1 of 1'!$B$5</definedName>
    <definedName name="Customer">'Page 1 of 1'!$B$3</definedName>
    <definedName name="Departement">'Page 1 of 1'!#REF!</definedName>
    <definedName name="EMail">'Page 1 of 1'!#REF!</definedName>
    <definedName name="Fax">'Page 1 of 1'!#REF!</definedName>
    <definedName name="Phone">'Page 1 of 1'!$B$6</definedName>
    <definedName name="_xlnm.Print_Area" localSheetId="0">'Page 1 of 1'!$A$1:$AG$53</definedName>
  </definedNames>
  <calcPr calcId="125725" refMode="R1C1"/>
</workbook>
</file>

<file path=xl/calcChain.xml><?xml version="1.0" encoding="utf-8"?>
<calcChain xmlns="http://schemas.openxmlformats.org/spreadsheetml/2006/main">
  <c r="N10" i="2"/>
  <c r="N29"/>
  <c r="N27"/>
  <c r="N25"/>
  <c r="N23"/>
  <c r="N32"/>
  <c r="N31"/>
  <c r="N30"/>
  <c r="N28"/>
  <c r="N24"/>
  <c r="N26"/>
  <c r="N22"/>
  <c r="N38"/>
  <c r="N15"/>
  <c r="N37"/>
  <c r="N17"/>
  <c r="N18"/>
  <c r="N16"/>
  <c r="N14"/>
  <c r="N13"/>
  <c r="N12"/>
  <c r="N11"/>
</calcChain>
</file>

<file path=xl/sharedStrings.xml><?xml version="1.0" encoding="utf-8"?>
<sst xmlns="http://schemas.openxmlformats.org/spreadsheetml/2006/main" count="137" uniqueCount="117">
  <si>
    <t>1)</t>
  </si>
  <si>
    <t>2)</t>
  </si>
  <si>
    <t>3)</t>
  </si>
  <si>
    <t>4)</t>
  </si>
  <si>
    <t>5)</t>
  </si>
  <si>
    <t>6)</t>
  </si>
  <si>
    <t>7)</t>
  </si>
  <si>
    <t>C:\Documents and Settings\schvb\Desktop\Inquiry Datasheet.xls</t>
  </si>
  <si>
    <t>hes@de.tranter.com</t>
  </si>
  <si>
    <t>AD-Merkblätter</t>
  </si>
  <si>
    <t>ASME VIII Div. 1</t>
  </si>
  <si>
    <t>SQL</t>
  </si>
  <si>
    <t>8)</t>
  </si>
  <si>
    <t>9)</t>
  </si>
  <si>
    <t>CE</t>
  </si>
  <si>
    <t>NB</t>
  </si>
  <si>
    <t>U</t>
  </si>
  <si>
    <t>10)</t>
  </si>
  <si>
    <t>11)</t>
  </si>
  <si>
    <t>SI</t>
  </si>
  <si>
    <t>US</t>
  </si>
  <si>
    <t>MKS</t>
  </si>
  <si>
    <r>
      <t xml:space="preserve">PED 97/23/CE </t>
    </r>
    <r>
      <rPr>
        <vertAlign val="superscript"/>
        <sz val="9"/>
        <color indexed="8"/>
        <rFont val="Calibri"/>
        <family val="2"/>
      </rPr>
      <t>8)</t>
    </r>
  </si>
  <si>
    <t>(1.4301 = 304, 1.4571 = 316Ti, 1.4462 = S31805, 1.0425 = SA-516-60)</t>
  </si>
  <si>
    <t>-</t>
  </si>
  <si>
    <t>12)</t>
  </si>
  <si>
    <r>
      <t xml:space="preserve">Компания </t>
    </r>
    <r>
      <rPr>
        <vertAlign val="superscript"/>
        <sz val="9"/>
        <color indexed="8"/>
        <rFont val="Calibri"/>
        <family val="2"/>
      </rPr>
      <t xml:space="preserve">1) </t>
    </r>
  </si>
  <si>
    <t>Адрес</t>
  </si>
  <si>
    <r>
      <t xml:space="preserve">Эл.почта </t>
    </r>
    <r>
      <rPr>
        <vertAlign val="superscript"/>
        <sz val="9"/>
        <color indexed="8"/>
        <rFont val="Calibri"/>
        <family val="2"/>
      </rPr>
      <t>1)</t>
    </r>
  </si>
  <si>
    <t>Запрос №</t>
  </si>
  <si>
    <r>
      <t xml:space="preserve">Тел </t>
    </r>
    <r>
      <rPr>
        <vertAlign val="superscript"/>
        <sz val="9"/>
        <color indexed="8"/>
        <rFont val="Calibri"/>
        <family val="2"/>
      </rPr>
      <t>1)</t>
    </r>
  </si>
  <si>
    <t>Факс</t>
  </si>
  <si>
    <r>
      <t xml:space="preserve">Наименование рабочих сред </t>
    </r>
    <r>
      <rPr>
        <vertAlign val="superscript"/>
        <sz val="9"/>
        <color indexed="8"/>
        <rFont val="Calibri"/>
        <family val="2"/>
      </rPr>
      <t>2)</t>
    </r>
  </si>
  <si>
    <t>Охлаждаемая среда</t>
  </si>
  <si>
    <t>Нагреваемая среда</t>
  </si>
  <si>
    <t xml:space="preserve">На входе </t>
  </si>
  <si>
    <t xml:space="preserve">На входе  </t>
  </si>
  <si>
    <t xml:space="preserve">На выходе </t>
  </si>
  <si>
    <t>Жидкость</t>
  </si>
  <si>
    <t xml:space="preserve">Плотность </t>
  </si>
  <si>
    <t>Теплоемкость</t>
  </si>
  <si>
    <t>Вязкость</t>
  </si>
  <si>
    <t>Теплопроводность</t>
  </si>
  <si>
    <t>Плотность</t>
  </si>
  <si>
    <t>Коэффициент загрязнения</t>
  </si>
  <si>
    <t>расхода</t>
  </si>
  <si>
    <t>Материал уплотнения</t>
  </si>
  <si>
    <t>Дополнительные данные</t>
  </si>
  <si>
    <t>Не требуется</t>
  </si>
  <si>
    <t>Позиция №</t>
  </si>
  <si>
    <t>Нагреваем. стор.</t>
  </si>
  <si>
    <t>Охлаждаем. стор</t>
  </si>
  <si>
    <t>Рекуперация теплоты</t>
  </si>
  <si>
    <t>Другое:</t>
  </si>
  <si>
    <t>Примечания</t>
  </si>
  <si>
    <t>др.</t>
  </si>
  <si>
    <t>ТЕХНОЛОГИЧЕСКОЕ ЗАДАНИЕ</t>
  </si>
  <si>
    <t xml:space="preserve"> </t>
  </si>
  <si>
    <r>
      <t xml:space="preserve">Расход газа </t>
    </r>
    <r>
      <rPr>
        <vertAlign val="superscript"/>
        <sz val="9"/>
        <color indexed="8"/>
        <rFont val="Calibri"/>
        <family val="2"/>
      </rPr>
      <t>4)</t>
    </r>
  </si>
  <si>
    <r>
      <t>Расход пара</t>
    </r>
    <r>
      <rPr>
        <vertAlign val="superscript"/>
        <sz val="9"/>
        <color indexed="8"/>
        <rFont val="Calibri"/>
        <family val="2"/>
      </rPr>
      <t xml:space="preserve">  6)</t>
    </r>
  </si>
  <si>
    <r>
      <t xml:space="preserve">Теплофизические свойства </t>
    </r>
    <r>
      <rPr>
        <vertAlign val="superscript"/>
        <sz val="9"/>
        <color indexed="8"/>
        <rFont val="Calibri"/>
        <family val="2"/>
      </rPr>
      <t>3)</t>
    </r>
  </si>
  <si>
    <t>Молекулярная масса</t>
  </si>
  <si>
    <t>Удельная теплоемкость</t>
  </si>
  <si>
    <t>Пар, газ</t>
  </si>
  <si>
    <t>токсичн.</t>
  </si>
  <si>
    <t>агрессивн.</t>
  </si>
  <si>
    <t>взрывоопасн.</t>
  </si>
  <si>
    <r>
      <t>абразивн.</t>
    </r>
    <r>
      <rPr>
        <vertAlign val="superscript"/>
        <sz val="9"/>
        <color indexed="8"/>
        <rFont val="Calibri"/>
        <family val="2"/>
      </rPr>
      <t xml:space="preserve"> 7)</t>
    </r>
  </si>
  <si>
    <t>Характеристика робочей среды. Жидкость, твердые частицы или пары:</t>
  </si>
  <si>
    <r>
      <t xml:space="preserve">Давление расчетное (мин. / макс.) </t>
    </r>
    <r>
      <rPr>
        <vertAlign val="superscript"/>
        <sz val="9"/>
        <color indexed="8"/>
        <rFont val="Calibri"/>
        <family val="2"/>
      </rPr>
      <t>2)</t>
    </r>
  </si>
  <si>
    <t>Температура расчетная  (мин. / макс.)</t>
  </si>
  <si>
    <r>
      <t xml:space="preserve">Исполнение согласно </t>
    </r>
    <r>
      <rPr>
        <vertAlign val="superscript"/>
        <sz val="9"/>
        <color indexed="8"/>
        <rFont val="Calibri"/>
        <family val="2"/>
      </rPr>
      <t>9)</t>
    </r>
  </si>
  <si>
    <r>
      <t xml:space="preserve">Маркировка </t>
    </r>
    <r>
      <rPr>
        <vertAlign val="superscript"/>
        <sz val="9"/>
        <color indexed="8"/>
        <rFont val="Calibri"/>
        <family val="2"/>
      </rPr>
      <t>9)</t>
    </r>
  </si>
  <si>
    <t>Другой:</t>
  </si>
  <si>
    <t>Окружающая среда</t>
  </si>
  <si>
    <t>Механическая чистка</t>
  </si>
  <si>
    <t>Основа конденсации</t>
  </si>
  <si>
    <r>
      <t xml:space="preserve">Примечания </t>
    </r>
    <r>
      <rPr>
        <sz val="8"/>
        <color indexed="8"/>
        <rFont val="Calibri"/>
        <family val="2"/>
      </rPr>
      <t>(например, допуск на коррозию, течение неньютоновской жидкости, и др.)</t>
    </r>
  </si>
  <si>
    <t>Рекуперация компонентов</t>
  </si>
  <si>
    <t>Непрерывн.</t>
  </si>
  <si>
    <r>
      <t xml:space="preserve">Пакетная обработка </t>
    </r>
    <r>
      <rPr>
        <vertAlign val="superscript"/>
        <sz val="9"/>
        <color indexed="8"/>
        <rFont val="Calibri"/>
        <family val="2"/>
      </rPr>
      <t>11)</t>
    </r>
  </si>
  <si>
    <r>
      <t xml:space="preserve">Содержание механических примесей в %, ppm или г/л </t>
    </r>
    <r>
      <rPr>
        <vertAlign val="superscript"/>
        <sz val="9"/>
        <color indexed="8"/>
        <rFont val="Calibri"/>
        <family val="2"/>
      </rPr>
      <t>5)</t>
    </r>
  </si>
  <si>
    <t>Неконденсируемые газы</t>
  </si>
  <si>
    <t>Рабочее давление (норм. / макс.)</t>
  </si>
  <si>
    <r>
      <t xml:space="preserve">Потери давления допуст./расч. </t>
    </r>
    <r>
      <rPr>
        <vertAlign val="superscript"/>
        <sz val="9"/>
        <color indexed="8"/>
        <rFont val="Calibri"/>
        <family val="2"/>
      </rPr>
      <t>2)</t>
    </r>
  </si>
  <si>
    <t>КОНСТРУКТИВНЫЕ ПАРАМЕТРЫ</t>
  </si>
  <si>
    <t>Скрыт. теплота парообраз-ния</t>
  </si>
  <si>
    <r>
      <t xml:space="preserve">При конденсации укажите состав,  кривую давления паров и  </t>
    </r>
    <r>
      <rPr>
        <b/>
        <sz val="8"/>
        <color indexed="8"/>
        <rFont val="Calibri"/>
        <family val="2"/>
      </rPr>
      <t>кривую конденсации</t>
    </r>
    <r>
      <rPr>
        <sz val="8"/>
        <color indexed="8"/>
        <rFont val="Calibri"/>
        <family val="2"/>
      </rPr>
      <t xml:space="preserve"> (обязательно).</t>
    </r>
  </si>
  <si>
    <t>Укажите номер и тип изменений нагрузки.</t>
  </si>
  <si>
    <t>Необходимо заполнить все поля опросного листа .</t>
  </si>
  <si>
    <t>Данные необходимы для учета теплового расчета.</t>
  </si>
  <si>
    <t>Укажите форму, исходные данные, максим. размер, распределение и плотность механических примесей.</t>
  </si>
  <si>
    <t>Группа среды</t>
  </si>
  <si>
    <t>Укажите группу среды, категорию и модуль  или условия среды</t>
  </si>
  <si>
    <t>1:опасная  //  2: др</t>
  </si>
  <si>
    <t>Состояние среды</t>
  </si>
  <si>
    <t>Укажите объем партии серии, время и условия партии (смешанн/несмешанн).</t>
  </si>
  <si>
    <t>Важно при условии, что среда содержит механические примеси (шлам,взвеси):</t>
  </si>
  <si>
    <r>
      <rPr>
        <sz val="9"/>
        <rFont val="Calibri"/>
        <family val="2"/>
      </rPr>
      <t xml:space="preserve">Конструкционный материал </t>
    </r>
    <r>
      <rPr>
        <vertAlign val="superscript"/>
        <sz val="9"/>
        <rFont val="Calibri"/>
        <family val="2"/>
      </rPr>
      <t>2)</t>
    </r>
  </si>
  <si>
    <t xml:space="preserve">Группа среды/ Категория  / Модуль </t>
  </si>
  <si>
    <r>
      <rPr>
        <sz val="9"/>
        <rFont val="Calibri"/>
        <family val="2"/>
      </rPr>
      <t xml:space="preserve">Коэффициент теплопередачи (исходя из) </t>
    </r>
    <r>
      <rPr>
        <vertAlign val="superscript"/>
        <sz val="9"/>
        <color indexed="8"/>
        <rFont val="Calibri"/>
        <family val="2"/>
      </rPr>
      <t>12)</t>
    </r>
  </si>
  <si>
    <t>Газообразная, если  pD&gt; 0.5 бар</t>
  </si>
  <si>
    <t>Жидкая, если  pD &lt;= 0.5 бар</t>
  </si>
  <si>
    <r>
      <t xml:space="preserve">Контактное лицо </t>
    </r>
    <r>
      <rPr>
        <vertAlign val="superscript"/>
        <sz val="9"/>
        <color indexed="8"/>
        <rFont val="Calibri"/>
        <family val="2"/>
      </rPr>
      <t>1)</t>
    </r>
  </si>
  <si>
    <r>
      <rPr>
        <i/>
        <sz val="8"/>
        <color indexed="8"/>
        <rFont val="Calibri"/>
        <family val="2"/>
      </rPr>
      <t>При конденсации:</t>
    </r>
    <r>
      <rPr>
        <sz val="9"/>
        <color indexed="8"/>
        <rFont val="Calibri"/>
        <family val="2"/>
      </rPr>
      <t xml:space="preserve"> точка росы</t>
    </r>
  </si>
  <si>
    <t>Материалы</t>
  </si>
  <si>
    <t>Использование теплообменников</t>
  </si>
  <si>
    <r>
      <t xml:space="preserve">Прерывист. </t>
    </r>
    <r>
      <rPr>
        <vertAlign val="superscript"/>
        <sz val="9"/>
        <color indexed="8"/>
        <rFont val="Calibri"/>
        <family val="2"/>
      </rPr>
      <t>10)</t>
    </r>
  </si>
  <si>
    <t xml:space="preserve">Если среда не вода или пар, необходимы данные для теплового расчета. </t>
  </si>
  <si>
    <t xml:space="preserve">Если нагревающая среда пар, укажите температуру и давление или одно из них, если пар насыщенный.  </t>
  </si>
  <si>
    <t xml:space="preserve"> Если жидкость содержит абразивные частицы, укажите критическую скорость</t>
  </si>
  <si>
    <t>Если "другое",  укажите необходимый конструктивный код / маркировку.</t>
  </si>
  <si>
    <t>Для проектирования достаточно высокой скорости жидкости при минимальной нагрузке, укажите коэфф.теплопередачи. Либо оставьте поле пустым или укажите  100%.</t>
  </si>
  <si>
    <r>
      <t xml:space="preserve">Расход рабочих сред, массовый, т/ч </t>
    </r>
    <r>
      <rPr>
        <vertAlign val="superscript"/>
        <sz val="9"/>
        <color indexed="8"/>
        <rFont val="Calibri"/>
        <family val="2"/>
      </rPr>
      <t xml:space="preserve">2)  </t>
    </r>
  </si>
  <si>
    <r>
      <t xml:space="preserve">Температура, </t>
    </r>
    <r>
      <rPr>
        <vertAlign val="superscript"/>
        <sz val="9"/>
        <color indexed="8"/>
        <rFont val="Calibri"/>
        <family val="2"/>
      </rPr>
      <t>2)</t>
    </r>
  </si>
  <si>
    <t xml:space="preserve">Телефон: +38 (044) 593-07-76                           https: www.termoprom.com.ua                               e-mail: office@termoprom.com.ua </t>
  </si>
  <si>
    <r>
      <t xml:space="preserve">ОПРОСНЫЙ ЛИСТ                        </t>
    </r>
    <r>
      <rPr>
        <b/>
        <sz val="10"/>
        <color indexed="8"/>
        <rFont val="Calibri"/>
        <family val="2"/>
        <charset val="204"/>
      </rPr>
      <t>СПИРАЛЬНЫЙ ТЕПЛООБМЕННИК</t>
    </r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</si>
</sst>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u/>
      <sz val="8"/>
      <color indexed="8"/>
      <name val="Calibri"/>
      <family val="2"/>
    </font>
    <font>
      <i/>
      <sz val="8"/>
      <color indexed="8"/>
      <name val="Calibri"/>
      <family val="2"/>
    </font>
    <font>
      <u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u/>
      <sz val="14.3"/>
      <color theme="10"/>
      <name val="Calibri"/>
      <family val="2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/>
    <xf numFmtId="0" fontId="9" fillId="0" borderId="0" xfId="0" applyFont="1" applyBorder="1" applyProtection="1">
      <protection locked="0" hidden="1"/>
    </xf>
    <xf numFmtId="0" fontId="9" fillId="0" borderId="0" xfId="0" applyFont="1" applyAlignment="1" applyProtection="1">
      <alignment vertical="top"/>
      <protection hidden="1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7" xfId="0" applyFont="1" applyBorder="1" applyProtection="1">
      <protection locked="0"/>
    </xf>
    <xf numFmtId="0" fontId="10" fillId="0" borderId="7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Alignment="1">
      <alignment horizontal="right"/>
    </xf>
    <xf numFmtId="0" fontId="11" fillId="0" borderId="9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49" fontId="0" fillId="0" borderId="0" xfId="0" applyNumberFormat="1" applyAlignment="1" applyProtection="1">
      <alignment horizontal="left"/>
      <protection hidden="1"/>
    </xf>
    <xf numFmtId="9" fontId="0" fillId="0" borderId="0" xfId="0" applyNumberFormat="1" applyAlignment="1">
      <alignment horizontal="left"/>
    </xf>
    <xf numFmtId="0" fontId="11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4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1" fillId="0" borderId="2" xfId="0" applyFont="1" applyBorder="1" applyAlignment="1" applyProtection="1">
      <alignment horizontal="center"/>
    </xf>
    <xf numFmtId="0" fontId="2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4" fillId="0" borderId="2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4" fillId="0" borderId="2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0" borderId="22" xfId="0" applyFont="1" applyBorder="1" applyAlignment="1" applyProtection="1">
      <alignment horizontal="left"/>
    </xf>
    <xf numFmtId="0" fontId="10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2" fillId="0" borderId="2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4" fillId="0" borderId="2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1" fillId="0" borderId="10" xfId="0" applyFont="1" applyBorder="1" applyAlignment="1">
      <alignment horizontal="right" vertical="top"/>
    </xf>
    <xf numFmtId="0" fontId="10" fillId="0" borderId="20" xfId="0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60" xfId="0" applyFont="1" applyBorder="1" applyAlignment="1" applyProtection="1">
      <alignment horizontal="center"/>
      <protection locked="0"/>
    </xf>
    <xf numFmtId="0" fontId="2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2" fillId="0" borderId="60" xfId="0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top" wrapText="1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3" fillId="0" borderId="41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42" xfId="0" applyNumberFormat="1" applyBorder="1" applyAlignment="1" applyProtection="1">
      <alignment horizontal="left"/>
      <protection locked="0"/>
    </xf>
    <xf numFmtId="0" fontId="10" fillId="0" borderId="61" xfId="0" applyFont="1" applyBorder="1" applyAlignment="1">
      <alignment horizontal="center" vertical="center" textRotation="90"/>
    </xf>
    <xf numFmtId="0" fontId="10" fillId="0" borderId="62" xfId="0" applyFont="1" applyBorder="1" applyAlignment="1">
      <alignment horizontal="center" vertical="center" textRotation="90"/>
    </xf>
    <xf numFmtId="0" fontId="10" fillId="0" borderId="63" xfId="0" applyFont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right" vertical="top"/>
    </xf>
    <xf numFmtId="0" fontId="2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18" fillId="0" borderId="54" xfId="0" applyFont="1" applyBorder="1" applyAlignment="1">
      <alignment horizontal="left"/>
    </xf>
    <xf numFmtId="0" fontId="10" fillId="0" borderId="22" xfId="0" applyFont="1" applyBorder="1" applyAlignment="1" applyProtection="1">
      <alignment horizontal="left"/>
      <protection locked="0"/>
    </xf>
    <xf numFmtId="0" fontId="13" fillId="0" borderId="32" xfId="0" applyFont="1" applyBorder="1" applyAlignment="1">
      <alignment horizontal="left"/>
    </xf>
    <xf numFmtId="0" fontId="2" fillId="0" borderId="44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54" xfId="0" applyFont="1" applyBorder="1" applyAlignment="1" applyProtection="1">
      <alignment horizontal="left"/>
      <protection locked="0"/>
    </xf>
    <xf numFmtId="0" fontId="12" fillId="0" borderId="55" xfId="0" applyFont="1" applyBorder="1" applyAlignment="1" applyProtection="1">
      <alignment horizontal="left"/>
      <protection locked="0"/>
    </xf>
    <xf numFmtId="0" fontId="12" fillId="0" borderId="58" xfId="0" applyFont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1" fillId="0" borderId="57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2" fillId="0" borderId="57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10" fillId="0" borderId="56" xfId="0" applyFont="1" applyBorder="1" applyAlignment="1">
      <alignment horizontal="right"/>
    </xf>
    <xf numFmtId="0" fontId="10" fillId="0" borderId="64" xfId="0" applyFont="1" applyBorder="1" applyAlignment="1" applyProtection="1">
      <alignment horizontal="center"/>
      <protection locked="0"/>
    </xf>
    <xf numFmtId="0" fontId="11" fillId="0" borderId="56" xfId="0" applyFont="1" applyBorder="1" applyAlignment="1">
      <alignment horizontal="left"/>
    </xf>
    <xf numFmtId="0" fontId="8" fillId="0" borderId="31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0" fontId="13" fillId="0" borderId="6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8" xfId="0" applyFont="1" applyBorder="1" applyAlignment="1">
      <alignment horizontal="right" vertical="center" wrapText="1"/>
    </xf>
    <xf numFmtId="0" fontId="10" fillId="0" borderId="5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2" fillId="0" borderId="21" xfId="0" applyFont="1" applyBorder="1" applyAlignment="1" applyProtection="1">
      <alignment horizontal="right"/>
    </xf>
    <xf numFmtId="0" fontId="0" fillId="0" borderId="21" xfId="0" applyBorder="1" applyAlignment="1" applyProtection="1">
      <alignment horizontal="right"/>
    </xf>
    <xf numFmtId="0" fontId="0" fillId="0" borderId="22" xfId="0" applyBorder="1" applyAlignment="1" applyProtection="1">
      <alignment horizontal="right"/>
    </xf>
    <xf numFmtId="0" fontId="20" fillId="0" borderId="20" xfId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0</xdr:row>
      <xdr:rowOff>71436</xdr:rowOff>
    </xdr:from>
    <xdr:to>
      <xdr:col>7</xdr:col>
      <xdr:colOff>150368</xdr:colOff>
      <xdr:row>1</xdr:row>
      <xdr:rowOff>333437</xdr:rowOff>
    </xdr:to>
    <xdr:pic>
      <xdr:nvPicPr>
        <xdr:cNvPr id="2" name="Рисунок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375" y="71436"/>
          <a:ext cx="1277493" cy="433451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N65"/>
  <sheetViews>
    <sheetView showGridLines="0" tabSelected="1" view="pageLayout" topLeftCell="A7" zoomScaleNormal="120" workbookViewId="0">
      <selection activeCell="Q18" sqref="Q18:X18"/>
    </sheetView>
  </sheetViews>
  <sheetFormatPr defaultColWidth="11.42578125" defaultRowHeight="15"/>
  <cols>
    <col min="1" max="12" width="2.7109375" customWidth="1"/>
    <col min="13" max="13" width="4.140625" customWidth="1"/>
    <col min="14" max="14" width="2.85546875" customWidth="1"/>
    <col min="15" max="15" width="2.7109375" customWidth="1"/>
    <col min="16" max="16" width="2.85546875" customWidth="1"/>
    <col min="17" max="33" width="2.7109375" customWidth="1"/>
    <col min="34" max="34" width="1.28515625" customWidth="1"/>
    <col min="35" max="35" width="2.7109375" style="18" customWidth="1"/>
    <col min="36" max="36" width="11.42578125" customWidth="1"/>
    <col min="37" max="37" width="11.7109375" customWidth="1"/>
    <col min="38" max="38" width="13.85546875" customWidth="1"/>
    <col min="39" max="39" width="11.42578125" customWidth="1"/>
    <col min="40" max="40" width="11.42578125" hidden="1" customWidth="1"/>
  </cols>
  <sheetData>
    <row r="1" spans="1:40" ht="13.5" customHeight="1">
      <c r="B1" s="204"/>
      <c r="C1" s="202"/>
      <c r="D1" s="202"/>
      <c r="E1" s="202"/>
      <c r="F1" s="202"/>
      <c r="G1" s="202"/>
      <c r="H1" s="202"/>
      <c r="I1" s="202" t="s">
        <v>116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6" t="s">
        <v>115</v>
      </c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7"/>
      <c r="AG1" s="148"/>
    </row>
    <row r="2" spans="1:40" ht="29.25" customHeight="1">
      <c r="B2" s="205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9"/>
      <c r="AG2" s="149"/>
      <c r="AI2" s="135" t="s">
        <v>54</v>
      </c>
      <c r="AJ2" s="136"/>
      <c r="AK2" s="136"/>
      <c r="AL2" s="137"/>
      <c r="AN2" s="22" t="s">
        <v>19</v>
      </c>
    </row>
    <row r="3" spans="1:40" ht="15" customHeight="1">
      <c r="A3" s="2">
        <v>1</v>
      </c>
      <c r="B3" s="38" t="s">
        <v>26</v>
      </c>
      <c r="C3" s="39"/>
      <c r="D3" s="39"/>
      <c r="E3" s="39"/>
      <c r="F3" s="39"/>
      <c r="G3" s="39"/>
      <c r="H3" s="40"/>
      <c r="I3" s="211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214" t="s">
        <v>29</v>
      </c>
      <c r="V3" s="215"/>
      <c r="W3" s="215"/>
      <c r="X3" s="216"/>
      <c r="Y3" s="145"/>
      <c r="Z3" s="146"/>
      <c r="AA3" s="146"/>
      <c r="AB3" s="146"/>
      <c r="AC3" s="146"/>
      <c r="AD3" s="146"/>
      <c r="AE3" s="146"/>
      <c r="AF3" s="147"/>
      <c r="AG3" s="150"/>
      <c r="AI3" s="157" t="s">
        <v>0</v>
      </c>
      <c r="AJ3" s="151" t="s">
        <v>89</v>
      </c>
      <c r="AK3" s="152"/>
      <c r="AL3" s="153"/>
      <c r="AN3" s="22" t="s">
        <v>21</v>
      </c>
    </row>
    <row r="4" spans="1:40" ht="15" customHeight="1">
      <c r="A4" s="2">
        <v>2</v>
      </c>
      <c r="B4" s="38" t="s">
        <v>27</v>
      </c>
      <c r="C4" s="39"/>
      <c r="D4" s="39"/>
      <c r="E4" s="39"/>
      <c r="F4" s="39"/>
      <c r="G4" s="39"/>
      <c r="H4" s="40"/>
      <c r="I4" s="211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  <c r="U4" s="214" t="s">
        <v>49</v>
      </c>
      <c r="V4" s="215"/>
      <c r="W4" s="215"/>
      <c r="X4" s="216"/>
      <c r="Y4" s="50"/>
      <c r="Z4" s="140"/>
      <c r="AA4" s="140"/>
      <c r="AB4" s="140"/>
      <c r="AC4" s="140"/>
      <c r="AD4" s="140"/>
      <c r="AE4" s="140"/>
      <c r="AF4" s="141"/>
      <c r="AG4" s="150"/>
      <c r="AI4" s="158"/>
      <c r="AJ4" s="154"/>
      <c r="AK4" s="155"/>
      <c r="AL4" s="156"/>
      <c r="AN4" s="22" t="s">
        <v>20</v>
      </c>
    </row>
    <row r="5" spans="1:40" ht="15" customHeight="1">
      <c r="A5" s="2">
        <v>3</v>
      </c>
      <c r="B5" s="38" t="s">
        <v>103</v>
      </c>
      <c r="C5" s="39"/>
      <c r="D5" s="39"/>
      <c r="E5" s="39"/>
      <c r="F5" s="39"/>
      <c r="G5" s="39"/>
      <c r="H5" s="40"/>
      <c r="I5" s="211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3"/>
      <c r="U5" s="214" t="s">
        <v>30</v>
      </c>
      <c r="V5" s="215"/>
      <c r="W5" s="215"/>
      <c r="X5" s="216"/>
      <c r="Y5" s="139"/>
      <c r="Z5" s="140"/>
      <c r="AA5" s="140"/>
      <c r="AB5" s="140"/>
      <c r="AC5" s="140"/>
      <c r="AD5" s="140"/>
      <c r="AE5" s="140"/>
      <c r="AF5" s="141"/>
      <c r="AG5" s="150"/>
      <c r="AI5" s="158"/>
      <c r="AJ5" s="154"/>
      <c r="AK5" s="155"/>
      <c r="AL5" s="156"/>
    </row>
    <row r="6" spans="1:40" ht="15" customHeight="1">
      <c r="A6" s="2">
        <v>4</v>
      </c>
      <c r="B6" s="68" t="s">
        <v>28</v>
      </c>
      <c r="C6" s="69"/>
      <c r="D6" s="69"/>
      <c r="E6" s="69"/>
      <c r="F6" s="69"/>
      <c r="G6" s="69"/>
      <c r="H6" s="70"/>
      <c r="I6" s="220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217" t="s">
        <v>31</v>
      </c>
      <c r="V6" s="218"/>
      <c r="W6" s="218"/>
      <c r="X6" s="219"/>
      <c r="Y6" s="142"/>
      <c r="Z6" s="143"/>
      <c r="AA6" s="143"/>
      <c r="AB6" s="143"/>
      <c r="AC6" s="143"/>
      <c r="AD6" s="143"/>
      <c r="AE6" s="143"/>
      <c r="AF6" s="144"/>
      <c r="AG6" s="150"/>
      <c r="AI6" s="92" t="s">
        <v>1</v>
      </c>
      <c r="AJ6" s="86" t="s">
        <v>90</v>
      </c>
      <c r="AK6" s="87"/>
      <c r="AL6" s="88"/>
      <c r="AN6" s="23">
        <v>1</v>
      </c>
    </row>
    <row r="7" spans="1:40" ht="15" customHeight="1">
      <c r="A7" s="2">
        <v>5</v>
      </c>
      <c r="B7" s="46" t="s">
        <v>56</v>
      </c>
      <c r="C7" s="47"/>
      <c r="D7" s="47"/>
      <c r="E7" s="47"/>
      <c r="F7" s="47"/>
      <c r="G7" s="47"/>
      <c r="H7" s="47"/>
      <c r="I7" s="48"/>
      <c r="J7" s="48"/>
      <c r="K7" s="48"/>
      <c r="L7" s="48"/>
      <c r="M7" s="48"/>
      <c r="N7" s="48"/>
      <c r="O7" s="48"/>
      <c r="P7" s="48"/>
      <c r="Q7" s="27" t="s">
        <v>33</v>
      </c>
      <c r="R7" s="28"/>
      <c r="S7" s="28"/>
      <c r="T7" s="28"/>
      <c r="U7" s="28"/>
      <c r="V7" s="28"/>
      <c r="W7" s="28"/>
      <c r="X7" s="28"/>
      <c r="Y7" s="27" t="s">
        <v>34</v>
      </c>
      <c r="Z7" s="28"/>
      <c r="AA7" s="28"/>
      <c r="AB7" s="28"/>
      <c r="AC7" s="28"/>
      <c r="AD7" s="28"/>
      <c r="AE7" s="28"/>
      <c r="AF7" s="138"/>
      <c r="AG7" s="149"/>
      <c r="AI7" s="122"/>
      <c r="AJ7" s="89"/>
      <c r="AK7" s="90"/>
      <c r="AL7" s="91"/>
      <c r="AN7" s="23">
        <v>0.95</v>
      </c>
    </row>
    <row r="8" spans="1:40" ht="15" customHeight="1">
      <c r="A8" s="2">
        <v>6</v>
      </c>
      <c r="B8" s="32" t="s">
        <v>32</v>
      </c>
      <c r="C8" s="33"/>
      <c r="D8" s="33"/>
      <c r="E8" s="33"/>
      <c r="F8" s="33"/>
      <c r="G8" s="33"/>
      <c r="H8" s="34"/>
      <c r="I8" s="33"/>
      <c r="J8" s="33"/>
      <c r="K8" s="33"/>
      <c r="L8" s="33"/>
      <c r="M8" s="33"/>
      <c r="N8" s="33"/>
      <c r="O8" s="33"/>
      <c r="P8" s="33"/>
      <c r="Q8" s="60"/>
      <c r="R8" s="61"/>
      <c r="S8" s="61"/>
      <c r="T8" s="61"/>
      <c r="U8" s="61"/>
      <c r="V8" s="61"/>
      <c r="W8" s="61"/>
      <c r="X8" s="61"/>
      <c r="Y8" s="60"/>
      <c r="Z8" s="61"/>
      <c r="AA8" s="61"/>
      <c r="AB8" s="61"/>
      <c r="AC8" s="61"/>
      <c r="AD8" s="61"/>
      <c r="AE8" s="61"/>
      <c r="AF8" s="62"/>
      <c r="AG8" s="149"/>
      <c r="AI8" s="92" t="s">
        <v>2</v>
      </c>
      <c r="AJ8" s="86" t="s">
        <v>108</v>
      </c>
      <c r="AK8" s="87"/>
      <c r="AL8" s="88"/>
      <c r="AN8" s="23">
        <v>0.9</v>
      </c>
    </row>
    <row r="9" spans="1:40" ht="15" customHeight="1">
      <c r="A9" s="2">
        <v>7</v>
      </c>
      <c r="B9" s="35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29" t="s">
        <v>19</v>
      </c>
      <c r="O9" s="30"/>
      <c r="P9" s="31"/>
      <c r="Q9" s="65" t="s">
        <v>35</v>
      </c>
      <c r="R9" s="66"/>
      <c r="S9" s="66"/>
      <c r="T9" s="66"/>
      <c r="U9" s="65" t="s">
        <v>37</v>
      </c>
      <c r="V9" s="66"/>
      <c r="W9" s="66"/>
      <c r="X9" s="66"/>
      <c r="Y9" s="65" t="s">
        <v>36</v>
      </c>
      <c r="Z9" s="66"/>
      <c r="AA9" s="66"/>
      <c r="AB9" s="66"/>
      <c r="AC9" s="65" t="s">
        <v>37</v>
      </c>
      <c r="AD9" s="66"/>
      <c r="AE9" s="66"/>
      <c r="AF9" s="66"/>
      <c r="AG9" s="149"/>
      <c r="AI9" s="122"/>
      <c r="AJ9" s="89"/>
      <c r="AK9" s="90"/>
      <c r="AL9" s="91"/>
      <c r="AN9" s="23">
        <v>0.85</v>
      </c>
    </row>
    <row r="10" spans="1:40" ht="15" customHeight="1">
      <c r="A10" s="2">
        <v>8</v>
      </c>
      <c r="B10" s="38" t="s">
        <v>113</v>
      </c>
      <c r="C10" s="39"/>
      <c r="D10" s="39"/>
      <c r="E10" s="39"/>
      <c r="F10" s="39"/>
      <c r="G10" s="39"/>
      <c r="H10" s="45"/>
      <c r="I10" s="39"/>
      <c r="J10" s="39"/>
      <c r="K10" s="39"/>
      <c r="L10" s="39"/>
      <c r="M10" s="40"/>
      <c r="N10" s="41" t="str">
        <f>IF(N9="SI","kg/h",IF(N9="MKS","kg/h",IF(N9="US","lb/hr","")))</f>
        <v>kg/h</v>
      </c>
      <c r="O10" s="42"/>
      <c r="P10" s="43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50"/>
      <c r="AG10" s="149"/>
      <c r="AI10" s="19" t="s">
        <v>3</v>
      </c>
      <c r="AJ10" s="86" t="s">
        <v>87</v>
      </c>
      <c r="AK10" s="87"/>
      <c r="AL10" s="88"/>
      <c r="AN10" s="23">
        <v>0.8</v>
      </c>
    </row>
    <row r="11" spans="1:40" ht="15" customHeight="1">
      <c r="A11" s="2">
        <v>9</v>
      </c>
      <c r="B11" s="38" t="s">
        <v>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 t="str">
        <f>IF(N9="SI","kg/h",IF(N9="MKS","kg/h",IF(N9="US","lb/hr","")))</f>
        <v>kg/h</v>
      </c>
      <c r="O11" s="42"/>
      <c r="P11" s="43"/>
      <c r="Q11" s="49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50"/>
      <c r="AG11" s="149"/>
      <c r="AI11" s="20"/>
      <c r="AJ11" s="89"/>
      <c r="AK11" s="90"/>
      <c r="AL11" s="91"/>
      <c r="AN11" s="23">
        <v>0.75</v>
      </c>
    </row>
    <row r="12" spans="1:40" ht="15" customHeight="1">
      <c r="A12" s="2">
        <v>10</v>
      </c>
      <c r="B12" s="38" t="s">
        <v>58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 t="str">
        <f>IF(N9="SI","kg/h",IF(N9="MKS","kg/h",IF(N9="US","lb/hr","")))</f>
        <v>kg/h</v>
      </c>
      <c r="O12" s="42"/>
      <c r="P12" s="43"/>
      <c r="Q12" s="44"/>
      <c r="R12" s="44"/>
      <c r="S12" s="44"/>
      <c r="T12" s="44"/>
      <c r="U12" s="50"/>
      <c r="V12" s="51"/>
      <c r="W12" s="51"/>
      <c r="X12" s="52"/>
      <c r="Y12" s="50"/>
      <c r="Z12" s="51"/>
      <c r="AA12" s="51"/>
      <c r="AB12" s="52"/>
      <c r="AC12" s="44"/>
      <c r="AD12" s="44"/>
      <c r="AE12" s="44"/>
      <c r="AF12" s="50"/>
      <c r="AG12" s="149"/>
      <c r="AI12" s="21"/>
      <c r="AJ12" s="89"/>
      <c r="AK12" s="90"/>
      <c r="AL12" s="91"/>
      <c r="AN12" s="23">
        <v>0.7</v>
      </c>
    </row>
    <row r="13" spans="1:40" ht="15.75" customHeight="1">
      <c r="A13" s="2">
        <v>11</v>
      </c>
      <c r="B13" s="38" t="s">
        <v>59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 t="str">
        <f>IF(N9="SI","kg/h",IF(N9="MKS","kg/h",IF(N9="US","lb/hr","")))</f>
        <v>kg/h</v>
      </c>
      <c r="O13" s="42"/>
      <c r="P13" s="4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50"/>
      <c r="AG13" s="149"/>
      <c r="AI13" s="92" t="s">
        <v>4</v>
      </c>
      <c r="AJ13" s="86" t="s">
        <v>91</v>
      </c>
      <c r="AK13" s="87"/>
      <c r="AL13" s="88"/>
      <c r="AN13" s="23">
        <v>0.65</v>
      </c>
    </row>
    <row r="14" spans="1:40">
      <c r="A14" s="2">
        <v>12</v>
      </c>
      <c r="B14" s="38" t="s">
        <v>82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1" t="str">
        <f>IF(N9="SI","kg/h",IF(N9="MKS","kg/h",IF(N9="US","lb/hr","")))</f>
        <v>kg/h</v>
      </c>
      <c r="O14" s="42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50"/>
      <c r="AG14" s="149"/>
      <c r="AI14" s="122"/>
      <c r="AJ14" s="89"/>
      <c r="AK14" s="90"/>
      <c r="AL14" s="91"/>
      <c r="AN14" s="23">
        <v>0.6</v>
      </c>
    </row>
    <row r="15" spans="1:40" ht="15.75" customHeight="1">
      <c r="A15" s="2">
        <v>13</v>
      </c>
      <c r="B15" s="38" t="s">
        <v>114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1" t="str">
        <f>IF(N9="SI","°C",IF(N9="MKS","°C",IF(N9="US","°F","")))</f>
        <v>°C</v>
      </c>
      <c r="O15" s="42"/>
      <c r="P15" s="43"/>
      <c r="Q15" s="44"/>
      <c r="R15" s="44"/>
      <c r="S15" s="44"/>
      <c r="T15" s="44"/>
      <c r="U15" s="49"/>
      <c r="V15" s="44"/>
      <c r="W15" s="44"/>
      <c r="X15" s="44"/>
      <c r="Y15" s="44"/>
      <c r="Z15" s="44"/>
      <c r="AA15" s="44"/>
      <c r="AB15" s="44"/>
      <c r="AC15" s="49"/>
      <c r="AD15" s="44"/>
      <c r="AE15" s="44"/>
      <c r="AF15" s="50"/>
      <c r="AG15" s="149"/>
      <c r="AI15" s="92" t="s">
        <v>5</v>
      </c>
      <c r="AJ15" s="86" t="s">
        <v>109</v>
      </c>
      <c r="AK15" s="87"/>
      <c r="AL15" s="88"/>
      <c r="AN15" s="23">
        <v>0.55000000000000004</v>
      </c>
    </row>
    <row r="16" spans="1:40">
      <c r="A16" s="2">
        <v>14</v>
      </c>
      <c r="B16" s="38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41" t="str">
        <f>IF(N9="SI","°C",IF(N9="MKS","°C",IF(N9="US","°F","")))</f>
        <v>°C</v>
      </c>
      <c r="O16" s="42"/>
      <c r="P16" s="43"/>
      <c r="Q16" s="50"/>
      <c r="R16" s="51"/>
      <c r="S16" s="51"/>
      <c r="T16" s="51"/>
      <c r="U16" s="51"/>
      <c r="V16" s="51"/>
      <c r="W16" s="51"/>
      <c r="X16" s="52"/>
      <c r="Y16" s="50"/>
      <c r="Z16" s="51"/>
      <c r="AA16" s="51"/>
      <c r="AB16" s="51"/>
      <c r="AC16" s="51"/>
      <c r="AD16" s="51"/>
      <c r="AE16" s="51"/>
      <c r="AF16" s="51"/>
      <c r="AG16" s="149"/>
      <c r="AI16" s="93"/>
      <c r="AJ16" s="118"/>
      <c r="AK16" s="119"/>
      <c r="AL16" s="120"/>
      <c r="AN16" s="23">
        <v>0.5</v>
      </c>
    </row>
    <row r="17" spans="1:40" ht="15" customHeight="1">
      <c r="A17" s="2">
        <v>15</v>
      </c>
      <c r="B17" s="38" t="s">
        <v>83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1" t="str">
        <f>IF(N9="SI","barg",IF(N9="MKS","barg",IF(N9="US","psig","")))</f>
        <v>barg</v>
      </c>
      <c r="O17" s="42"/>
      <c r="P17" s="43"/>
      <c r="Q17" s="50"/>
      <c r="R17" s="51"/>
      <c r="S17" s="51"/>
      <c r="T17" s="52"/>
      <c r="U17" s="50"/>
      <c r="V17" s="51"/>
      <c r="W17" s="51"/>
      <c r="X17" s="52"/>
      <c r="Y17" s="44"/>
      <c r="Z17" s="44"/>
      <c r="AA17" s="44"/>
      <c r="AB17" s="44"/>
      <c r="AC17" s="44"/>
      <c r="AD17" s="44"/>
      <c r="AE17" s="44"/>
      <c r="AF17" s="50"/>
      <c r="AG17" s="149"/>
      <c r="AI17" s="92" t="s">
        <v>6</v>
      </c>
      <c r="AJ17" s="86" t="s">
        <v>110</v>
      </c>
      <c r="AK17" s="87"/>
      <c r="AL17" s="88"/>
      <c r="AN17" s="23">
        <v>0.45</v>
      </c>
    </row>
    <row r="18" spans="1:40">
      <c r="A18" s="2">
        <v>16</v>
      </c>
      <c r="B18" s="63" t="s">
        <v>84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59" t="str">
        <f>IF(N9="SI","bar",IF(N9="MKS","bar",IF(N9="US","psi","")))</f>
        <v>bar</v>
      </c>
      <c r="O18" s="59"/>
      <c r="P18" s="59"/>
      <c r="Q18" s="44">
        <v>46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197"/>
      <c r="AG18" s="149"/>
      <c r="AI18" s="122"/>
      <c r="AJ18" s="89"/>
      <c r="AK18" s="90"/>
      <c r="AL18" s="91"/>
      <c r="AN18" s="23">
        <v>0.4</v>
      </c>
    </row>
    <row r="19" spans="1:40" ht="15" customHeight="1">
      <c r="A19" s="2">
        <v>17</v>
      </c>
      <c r="B19" s="68" t="s">
        <v>100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71" t="s">
        <v>24</v>
      </c>
      <c r="O19" s="71"/>
      <c r="P19" s="71"/>
      <c r="Q19" s="67"/>
      <c r="R19" s="67"/>
      <c r="S19" s="67"/>
      <c r="T19" s="105" t="s">
        <v>45</v>
      </c>
      <c r="U19" s="106"/>
      <c r="V19" s="106"/>
      <c r="W19" s="106"/>
      <c r="X19" s="107"/>
      <c r="Y19" s="123"/>
      <c r="Z19" s="173"/>
      <c r="AA19" s="173"/>
      <c r="AB19" s="105" t="s">
        <v>45</v>
      </c>
      <c r="AC19" s="106"/>
      <c r="AD19" s="106"/>
      <c r="AE19" s="106"/>
      <c r="AF19" s="107"/>
      <c r="AG19" s="149"/>
      <c r="AI19" s="92" t="s">
        <v>12</v>
      </c>
      <c r="AJ19" s="86" t="s">
        <v>93</v>
      </c>
      <c r="AK19" s="87"/>
      <c r="AL19" s="88"/>
      <c r="AN19" s="23">
        <v>0.35</v>
      </c>
    </row>
    <row r="20" spans="1:40" ht="15" customHeight="1">
      <c r="A20" s="2">
        <v>18</v>
      </c>
      <c r="B20" s="46" t="s">
        <v>60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55" t="s">
        <v>33</v>
      </c>
      <c r="R20" s="56"/>
      <c r="S20" s="56"/>
      <c r="T20" s="56"/>
      <c r="U20" s="56"/>
      <c r="V20" s="56"/>
      <c r="W20" s="56"/>
      <c r="X20" s="56"/>
      <c r="Y20" s="55" t="s">
        <v>34</v>
      </c>
      <c r="Z20" s="56"/>
      <c r="AA20" s="56"/>
      <c r="AB20" s="56"/>
      <c r="AC20" s="56"/>
      <c r="AD20" s="56"/>
      <c r="AE20" s="56"/>
      <c r="AF20" s="201"/>
      <c r="AG20" s="149"/>
      <c r="AI20" s="122"/>
      <c r="AJ20" s="89"/>
      <c r="AK20" s="90"/>
      <c r="AL20" s="91"/>
      <c r="AN20" s="23">
        <v>0.3</v>
      </c>
    </row>
    <row r="21" spans="1:40">
      <c r="A21" s="2">
        <v>19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65" t="s">
        <v>35</v>
      </c>
      <c r="R21" s="66"/>
      <c r="S21" s="66"/>
      <c r="T21" s="66"/>
      <c r="U21" s="65" t="s">
        <v>37</v>
      </c>
      <c r="V21" s="66"/>
      <c r="W21" s="66"/>
      <c r="X21" s="66"/>
      <c r="Y21" s="65" t="s">
        <v>36</v>
      </c>
      <c r="Z21" s="66"/>
      <c r="AA21" s="66"/>
      <c r="AB21" s="66"/>
      <c r="AC21" s="65" t="s">
        <v>37</v>
      </c>
      <c r="AD21" s="66"/>
      <c r="AE21" s="66"/>
      <c r="AF21" s="66"/>
      <c r="AG21" s="149"/>
      <c r="AI21" s="122"/>
      <c r="AJ21" s="113" t="s">
        <v>92</v>
      </c>
      <c r="AK21" s="114"/>
      <c r="AL21" s="115"/>
      <c r="AN21" s="23">
        <v>0.25</v>
      </c>
    </row>
    <row r="22" spans="1:40" ht="15" customHeight="1">
      <c r="A22" s="2">
        <v>20</v>
      </c>
      <c r="B22" s="72" t="s">
        <v>38</v>
      </c>
      <c r="C22" s="73"/>
      <c r="D22" s="74"/>
      <c r="E22" s="84" t="s">
        <v>39</v>
      </c>
      <c r="F22" s="85"/>
      <c r="G22" s="85"/>
      <c r="H22" s="85"/>
      <c r="I22" s="85"/>
      <c r="J22" s="85"/>
      <c r="K22" s="85"/>
      <c r="L22" s="85"/>
      <c r="M22" s="85"/>
      <c r="N22" s="59" t="str">
        <f>IF(N9="SI","kg/m3",IF(N9="MKS","kg/m3",IF(N9="US","lb/ft3","")))</f>
        <v>kg/m3</v>
      </c>
      <c r="O22" s="59"/>
      <c r="P22" s="59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50"/>
      <c r="AG22" s="149"/>
      <c r="AI22" s="122"/>
      <c r="AJ22" s="99" t="s">
        <v>94</v>
      </c>
      <c r="AK22" s="100"/>
      <c r="AL22" s="101"/>
    </row>
    <row r="23" spans="1:40" ht="15" customHeight="1">
      <c r="A23" s="2">
        <v>21</v>
      </c>
      <c r="B23" s="75"/>
      <c r="C23" s="76"/>
      <c r="D23" s="77"/>
      <c r="E23" s="57" t="s">
        <v>40</v>
      </c>
      <c r="F23" s="58"/>
      <c r="G23" s="58"/>
      <c r="H23" s="58"/>
      <c r="I23" s="58"/>
      <c r="J23" s="58"/>
      <c r="K23" s="58"/>
      <c r="L23" s="58"/>
      <c r="M23" s="58"/>
      <c r="N23" s="59" t="str">
        <f>IF(N9="SI","kJ/kg.K",IF(N9="MKS","kcal/(kg.°C)",IF(N9="US","Btu/(lb.°F)","")))</f>
        <v>kJ/kg.K</v>
      </c>
      <c r="O23" s="59"/>
      <c r="P23" s="59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50"/>
      <c r="AG23" s="149"/>
      <c r="AI23" s="122"/>
      <c r="AJ23" s="113" t="s">
        <v>95</v>
      </c>
      <c r="AK23" s="114"/>
      <c r="AL23" s="115"/>
    </row>
    <row r="24" spans="1:40" ht="14.25" customHeight="1">
      <c r="A24" s="2">
        <v>22</v>
      </c>
      <c r="B24" s="75"/>
      <c r="C24" s="76"/>
      <c r="D24" s="77"/>
      <c r="E24" s="53" t="s">
        <v>41</v>
      </c>
      <c r="F24" s="54"/>
      <c r="G24" s="54"/>
      <c r="H24" s="54"/>
      <c r="I24" s="54"/>
      <c r="J24" s="54"/>
      <c r="K24" s="54"/>
      <c r="L24" s="54"/>
      <c r="M24" s="54"/>
      <c r="N24" s="59" t="str">
        <f>IF(N9="SI","mPa.s",IF(N9="MKS","cSt",IF(N9="US","cP","")))</f>
        <v>mPa.s</v>
      </c>
      <c r="O24" s="59"/>
      <c r="P24" s="59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50"/>
      <c r="AG24" s="149"/>
      <c r="AI24" s="122"/>
      <c r="AJ24" s="99" t="s">
        <v>101</v>
      </c>
      <c r="AK24" s="100"/>
      <c r="AL24" s="101"/>
    </row>
    <row r="25" spans="1:40" ht="14.25" customHeight="1">
      <c r="A25" s="2">
        <v>23</v>
      </c>
      <c r="B25" s="78"/>
      <c r="C25" s="79"/>
      <c r="D25" s="80"/>
      <c r="E25" s="53" t="s">
        <v>42</v>
      </c>
      <c r="F25" s="54"/>
      <c r="G25" s="54"/>
      <c r="H25" s="54"/>
      <c r="I25" s="54"/>
      <c r="J25" s="54"/>
      <c r="K25" s="54"/>
      <c r="L25" s="54"/>
      <c r="M25" s="54"/>
      <c r="N25" s="59" t="str">
        <f>IF(N9="SI","W/(m.K)",IF(N9="MKS","(kcal/m.h.°C)",IF(N9="US","Btu/(ft.hr.°F)","")))</f>
        <v>W/(m.K)</v>
      </c>
      <c r="O25" s="59"/>
      <c r="P25" s="5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50"/>
      <c r="AG25" s="149"/>
      <c r="AI25" s="93"/>
      <c r="AJ25" s="102" t="s">
        <v>102</v>
      </c>
      <c r="AK25" s="103"/>
      <c r="AL25" s="104"/>
    </row>
    <row r="26" spans="1:40" ht="14.25" customHeight="1">
      <c r="A26" s="2">
        <v>24</v>
      </c>
      <c r="B26" s="72" t="s">
        <v>63</v>
      </c>
      <c r="C26" s="73"/>
      <c r="D26" s="74"/>
      <c r="E26" s="84" t="s">
        <v>43</v>
      </c>
      <c r="F26" s="85"/>
      <c r="G26" s="85"/>
      <c r="H26" s="85"/>
      <c r="I26" s="85"/>
      <c r="J26" s="85"/>
      <c r="K26" s="85"/>
      <c r="L26" s="85"/>
      <c r="M26" s="85"/>
      <c r="N26" s="59" t="str">
        <f>IF(N9="SI","kg/m3",IF(N9="MKS","kg/m3",IF(N9="US","lb/ft3","")))</f>
        <v>kg/m3</v>
      </c>
      <c r="O26" s="59"/>
      <c r="P26" s="59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50"/>
      <c r="AG26" s="149"/>
      <c r="AI26" s="92" t="s">
        <v>13</v>
      </c>
      <c r="AJ26" s="86" t="s">
        <v>111</v>
      </c>
      <c r="AK26" s="87"/>
      <c r="AL26" s="88"/>
    </row>
    <row r="27" spans="1:40" ht="15" customHeight="1">
      <c r="A27" s="2">
        <v>25</v>
      </c>
      <c r="B27" s="75"/>
      <c r="C27" s="76"/>
      <c r="D27" s="77"/>
      <c r="E27" s="57" t="s">
        <v>62</v>
      </c>
      <c r="F27" s="58"/>
      <c r="G27" s="58"/>
      <c r="H27" s="58"/>
      <c r="I27" s="58"/>
      <c r="J27" s="58"/>
      <c r="K27" s="58"/>
      <c r="L27" s="58"/>
      <c r="M27" s="58"/>
      <c r="N27" s="59" t="str">
        <f>IF(N9="SI","kJ/(kg.K)",IF(N9="MKS","kcal/(kg.°C)",IF(N9="US","Btu/(lb.°F)","")))</f>
        <v>kJ/(kg.K)</v>
      </c>
      <c r="O27" s="59"/>
      <c r="P27" s="59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50"/>
      <c r="AG27" s="149"/>
      <c r="AI27" s="93"/>
      <c r="AJ27" s="118"/>
      <c r="AK27" s="119"/>
      <c r="AL27" s="120"/>
    </row>
    <row r="28" spans="1:40" ht="14.25" customHeight="1">
      <c r="A28" s="2">
        <v>26</v>
      </c>
      <c r="B28" s="75"/>
      <c r="C28" s="76"/>
      <c r="D28" s="77"/>
      <c r="E28" s="53" t="s">
        <v>41</v>
      </c>
      <c r="F28" s="54"/>
      <c r="G28" s="54"/>
      <c r="H28" s="54"/>
      <c r="I28" s="54"/>
      <c r="J28" s="54"/>
      <c r="K28" s="54"/>
      <c r="L28" s="54"/>
      <c r="M28" s="54"/>
      <c r="N28" s="59" t="str">
        <f>IF(N9="SI","mPa.s",IF(N9="MKS","cSt",IF(N9="US","cP","")))</f>
        <v>mPa.s</v>
      </c>
      <c r="O28" s="59"/>
      <c r="P28" s="59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50"/>
      <c r="AG28" s="149"/>
      <c r="AI28" s="92" t="s">
        <v>17</v>
      </c>
      <c r="AJ28" s="94" t="s">
        <v>88</v>
      </c>
      <c r="AK28" s="95"/>
      <c r="AL28" s="95"/>
    </row>
    <row r="29" spans="1:40" ht="14.25" customHeight="1">
      <c r="A29" s="2">
        <v>27</v>
      </c>
      <c r="B29" s="75"/>
      <c r="C29" s="76"/>
      <c r="D29" s="77"/>
      <c r="E29" s="53" t="s">
        <v>42</v>
      </c>
      <c r="F29" s="54"/>
      <c r="G29" s="54"/>
      <c r="H29" s="54"/>
      <c r="I29" s="54"/>
      <c r="J29" s="54"/>
      <c r="K29" s="54"/>
      <c r="L29" s="54"/>
      <c r="M29" s="54"/>
      <c r="N29" s="59" t="str">
        <f>IF(N9="SI","W/(m.K)",IF(N9="MKS","kcal/(m.h.°C)",IF(N9="US","Btu/(ft.hr.°F)","")))</f>
        <v>W/(m.K)</v>
      </c>
      <c r="O29" s="59"/>
      <c r="P29" s="5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50"/>
      <c r="AG29" s="149"/>
      <c r="AI29" s="93"/>
      <c r="AJ29" s="96"/>
      <c r="AK29" s="96"/>
      <c r="AL29" s="96"/>
    </row>
    <row r="30" spans="1:40" ht="14.25" customHeight="1">
      <c r="A30" s="2">
        <v>28</v>
      </c>
      <c r="B30" s="75"/>
      <c r="C30" s="76"/>
      <c r="D30" s="77"/>
      <c r="E30" s="177" t="s">
        <v>86</v>
      </c>
      <c r="F30" s="178"/>
      <c r="G30" s="178"/>
      <c r="H30" s="178"/>
      <c r="I30" s="178"/>
      <c r="J30" s="178"/>
      <c r="K30" s="178"/>
      <c r="L30" s="178"/>
      <c r="M30" s="179"/>
      <c r="N30" s="41" t="str">
        <f>IF(N9="SI","kJ/kg",IF(N9="MKS","kcal/kg",IF(N9="US","Btu/lb","")))</f>
        <v>kJ/kg</v>
      </c>
      <c r="O30" s="42"/>
      <c r="P30" s="43"/>
      <c r="Q30" s="50"/>
      <c r="R30" s="51"/>
      <c r="S30" s="51"/>
      <c r="T30" s="52"/>
      <c r="U30" s="50"/>
      <c r="V30" s="51"/>
      <c r="W30" s="51"/>
      <c r="X30" s="52"/>
      <c r="Y30" s="50"/>
      <c r="Z30" s="51"/>
      <c r="AA30" s="51"/>
      <c r="AB30" s="52"/>
      <c r="AC30" s="50"/>
      <c r="AD30" s="51"/>
      <c r="AE30" s="51"/>
      <c r="AF30" s="51"/>
      <c r="AG30" s="149"/>
      <c r="AI30" s="92" t="s">
        <v>18</v>
      </c>
      <c r="AJ30" s="94" t="s">
        <v>96</v>
      </c>
      <c r="AK30" s="95"/>
      <c r="AL30" s="95"/>
    </row>
    <row r="31" spans="1:40" ht="15" customHeight="1">
      <c r="A31" s="2">
        <v>29</v>
      </c>
      <c r="B31" s="78"/>
      <c r="C31" s="79"/>
      <c r="D31" s="80"/>
      <c r="E31" s="175" t="s">
        <v>61</v>
      </c>
      <c r="F31" s="64"/>
      <c r="G31" s="64"/>
      <c r="H31" s="64"/>
      <c r="I31" s="64"/>
      <c r="J31" s="64"/>
      <c r="K31" s="64"/>
      <c r="L31" s="64"/>
      <c r="M31" s="64"/>
      <c r="N31" s="59" t="str">
        <f>IF(N9="SI","kg/kmol",IF(N9="MKS","kg/kmol",IF(N9="US","lb/kmol","")))</f>
        <v>kg/kmol</v>
      </c>
      <c r="O31" s="59"/>
      <c r="P31" s="59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50"/>
      <c r="AG31" s="149"/>
      <c r="AI31" s="93"/>
      <c r="AJ31" s="96"/>
      <c r="AK31" s="96"/>
      <c r="AL31" s="96"/>
    </row>
    <row r="32" spans="1:40" ht="15" customHeight="1">
      <c r="A32" s="2">
        <v>30</v>
      </c>
      <c r="B32" s="38" t="s">
        <v>44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59" t="str">
        <f>IF(N9="SI","m2.K/W",IF(N9="MKS","m2.h.°C/kcal",IF(N9="US","ft2.h.°F/Btu","")))</f>
        <v>m2.K/W</v>
      </c>
      <c r="O32" s="59"/>
      <c r="P32" s="59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50"/>
      <c r="AG32" s="149"/>
      <c r="AI32" s="24" t="s">
        <v>25</v>
      </c>
      <c r="AJ32" s="97" t="s">
        <v>97</v>
      </c>
      <c r="AK32" s="98"/>
      <c r="AL32" s="98"/>
    </row>
    <row r="33" spans="1:38">
      <c r="A33" s="2">
        <v>31</v>
      </c>
      <c r="B33" s="38" t="s">
        <v>81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50"/>
      <c r="AG33" s="149"/>
      <c r="AI33" s="25"/>
      <c r="AJ33" s="116" t="s">
        <v>112</v>
      </c>
      <c r="AK33" s="117"/>
      <c r="AL33" s="117"/>
    </row>
    <row r="34" spans="1:38" ht="15" customHeight="1">
      <c r="A34" s="2">
        <v>32</v>
      </c>
      <c r="B34" s="72" t="s">
        <v>68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1"/>
      <c r="Q34" s="8"/>
      <c r="R34" s="131" t="s">
        <v>65</v>
      </c>
      <c r="S34" s="132"/>
      <c r="T34" s="132"/>
      <c r="U34" s="8"/>
      <c r="V34" s="131" t="s">
        <v>64</v>
      </c>
      <c r="W34" s="132"/>
      <c r="X34" s="133"/>
      <c r="Y34" s="8"/>
      <c r="Z34" s="131" t="s">
        <v>65</v>
      </c>
      <c r="AA34" s="132"/>
      <c r="AB34" s="132"/>
      <c r="AC34" s="8"/>
      <c r="AD34" s="131" t="s">
        <v>64</v>
      </c>
      <c r="AE34" s="132"/>
      <c r="AF34" s="132"/>
      <c r="AG34" s="149"/>
      <c r="AI34" s="25"/>
      <c r="AJ34" s="117"/>
      <c r="AK34" s="117"/>
      <c r="AL34" s="117"/>
    </row>
    <row r="35" spans="1:38">
      <c r="A35" s="2">
        <v>33</v>
      </c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/>
      <c r="Q35" s="9"/>
      <c r="R35" s="111" t="s">
        <v>66</v>
      </c>
      <c r="S35" s="112"/>
      <c r="T35" s="164"/>
      <c r="U35" s="9"/>
      <c r="V35" s="111" t="s">
        <v>67</v>
      </c>
      <c r="W35" s="112"/>
      <c r="X35" s="164"/>
      <c r="Y35" s="9"/>
      <c r="Z35" s="111" t="s">
        <v>66</v>
      </c>
      <c r="AA35" s="112"/>
      <c r="AB35" s="164"/>
      <c r="AC35" s="9"/>
      <c r="AD35" s="111" t="s">
        <v>67</v>
      </c>
      <c r="AE35" s="112"/>
      <c r="AF35" s="112"/>
      <c r="AG35" s="149"/>
      <c r="AI35" s="26"/>
      <c r="AJ35" s="96"/>
      <c r="AK35" s="96"/>
      <c r="AL35" s="96"/>
    </row>
    <row r="36" spans="1:38">
      <c r="A36" s="2">
        <v>34</v>
      </c>
      <c r="B36" s="124" t="s">
        <v>85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65"/>
      <c r="Q36" s="55" t="s">
        <v>33</v>
      </c>
      <c r="R36" s="56"/>
      <c r="S36" s="56"/>
      <c r="T36" s="56"/>
      <c r="U36" s="56"/>
      <c r="V36" s="56"/>
      <c r="W36" s="56"/>
      <c r="X36" s="56"/>
      <c r="Y36" s="55" t="s">
        <v>34</v>
      </c>
      <c r="Z36" s="56"/>
      <c r="AA36" s="56"/>
      <c r="AB36" s="56"/>
      <c r="AC36" s="56"/>
      <c r="AD36" s="56"/>
      <c r="AE36" s="56"/>
      <c r="AF36" s="201"/>
      <c r="AG36" s="149"/>
    </row>
    <row r="37" spans="1:38">
      <c r="A37" s="2">
        <v>35</v>
      </c>
      <c r="B37" s="128" t="s">
        <v>69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30"/>
      <c r="N37" s="176" t="str">
        <f>IF(N9="SI","barg",IF(N9="MKS","barg",IF(N9="US","psig","")))</f>
        <v>barg</v>
      </c>
      <c r="O37" s="176"/>
      <c r="P37" s="176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149"/>
    </row>
    <row r="38" spans="1:38">
      <c r="A38" s="2">
        <v>36</v>
      </c>
      <c r="B38" s="38" t="s">
        <v>70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185" t="str">
        <f>IF(N9="SI","°C",IF(N9="MKS","°C",IF(N9="US","°F","")))</f>
        <v>°C</v>
      </c>
      <c r="O38" s="185"/>
      <c r="P38" s="185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7"/>
      <c r="AG38" s="149"/>
    </row>
    <row r="39" spans="1:38">
      <c r="A39" s="2">
        <v>37</v>
      </c>
      <c r="B39" s="38" t="s">
        <v>71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10"/>
      <c r="R39" s="108" t="s">
        <v>9</v>
      </c>
      <c r="S39" s="39"/>
      <c r="T39" s="39"/>
      <c r="U39" s="39"/>
      <c r="V39" s="40"/>
      <c r="W39" s="11"/>
      <c r="X39" s="108" t="s">
        <v>10</v>
      </c>
      <c r="Y39" s="39"/>
      <c r="Z39" s="39"/>
      <c r="AA39" s="39"/>
      <c r="AB39" s="40"/>
      <c r="AC39" s="11"/>
      <c r="AD39" s="109" t="s">
        <v>55</v>
      </c>
      <c r="AE39" s="39"/>
      <c r="AF39" s="39"/>
      <c r="AG39" s="149"/>
    </row>
    <row r="40" spans="1:38">
      <c r="A40" s="2">
        <v>38</v>
      </c>
      <c r="B40" s="38" t="s">
        <v>72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  <c r="Q40" s="10"/>
      <c r="R40" s="108" t="s">
        <v>14</v>
      </c>
      <c r="S40" s="40"/>
      <c r="T40" s="11"/>
      <c r="U40" s="108" t="s">
        <v>15</v>
      </c>
      <c r="V40" s="40"/>
      <c r="W40" s="10"/>
      <c r="X40" s="108" t="s">
        <v>16</v>
      </c>
      <c r="Y40" s="40"/>
      <c r="Z40" s="11"/>
      <c r="AA40" s="108" t="s">
        <v>11</v>
      </c>
      <c r="AB40" s="40"/>
      <c r="AC40" s="11"/>
      <c r="AD40" s="109" t="s">
        <v>55</v>
      </c>
      <c r="AE40" s="39"/>
      <c r="AF40" s="110"/>
      <c r="AG40" s="149"/>
    </row>
    <row r="41" spans="1:38" ht="15" customHeight="1">
      <c r="A41" s="2">
        <v>39</v>
      </c>
      <c r="B41" s="186" t="s">
        <v>22</v>
      </c>
      <c r="C41" s="187"/>
      <c r="D41" s="187"/>
      <c r="E41" s="187"/>
      <c r="F41" s="188"/>
      <c r="G41" s="109" t="s">
        <v>99</v>
      </c>
      <c r="H41" s="39"/>
      <c r="I41" s="39"/>
      <c r="J41" s="39"/>
      <c r="K41" s="39"/>
      <c r="L41" s="39"/>
      <c r="M41" s="39"/>
      <c r="N41" s="39"/>
      <c r="O41" s="39"/>
      <c r="P41" s="4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50"/>
      <c r="AG41" s="149"/>
      <c r="AJ41" s="134"/>
      <c r="AK41" s="134"/>
      <c r="AL41" s="134"/>
    </row>
    <row r="42" spans="1:38" ht="15" customHeight="1">
      <c r="A42" s="2">
        <v>40</v>
      </c>
      <c r="B42" s="189"/>
      <c r="C42" s="190"/>
      <c r="D42" s="190"/>
      <c r="E42" s="190"/>
      <c r="F42" s="191"/>
      <c r="G42" s="172" t="s">
        <v>95</v>
      </c>
      <c r="H42" s="69"/>
      <c r="I42" s="69"/>
      <c r="J42" s="69"/>
      <c r="K42" s="69"/>
      <c r="L42" s="69"/>
      <c r="M42" s="69"/>
      <c r="N42" s="69"/>
      <c r="O42" s="69"/>
      <c r="P42" s="70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123"/>
      <c r="AG42" s="149"/>
      <c r="AJ42" s="134"/>
      <c r="AK42" s="134"/>
      <c r="AL42" s="134"/>
    </row>
    <row r="43" spans="1:38">
      <c r="A43" s="2">
        <v>41</v>
      </c>
      <c r="B43" s="124" t="s">
        <v>105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99" t="s">
        <v>23</v>
      </c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200"/>
      <c r="AG43" s="149"/>
      <c r="AJ43" s="134"/>
      <c r="AK43" s="134"/>
      <c r="AL43" s="134"/>
    </row>
    <row r="44" spans="1:38" ht="16.5" customHeight="1">
      <c r="A44" s="2">
        <v>42</v>
      </c>
      <c r="B44" s="163" t="s">
        <v>98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2"/>
      <c r="O44" s="192">
        <v>1.0425</v>
      </c>
      <c r="P44" s="193"/>
      <c r="Q44" s="13"/>
      <c r="R44" s="192">
        <v>1.4300999999999999</v>
      </c>
      <c r="S44" s="193"/>
      <c r="T44" s="12"/>
      <c r="U44" s="192">
        <v>1.4571000000000001</v>
      </c>
      <c r="V44" s="198"/>
      <c r="W44" s="12"/>
      <c r="X44" s="192">
        <v>1.4461999999999999</v>
      </c>
      <c r="Y44" s="198"/>
      <c r="Z44" s="194" t="s">
        <v>73</v>
      </c>
      <c r="AA44" s="195"/>
      <c r="AB44" s="196"/>
      <c r="AC44" s="210"/>
      <c r="AD44" s="210"/>
      <c r="AE44" s="210"/>
      <c r="AF44" s="210"/>
      <c r="AG44" s="149"/>
    </row>
    <row r="45" spans="1:38" ht="15" customHeight="1">
      <c r="A45" s="2">
        <v>43</v>
      </c>
      <c r="B45" s="68" t="s">
        <v>46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23"/>
      <c r="AG45" s="149"/>
    </row>
    <row r="46" spans="1:38">
      <c r="A46" s="2">
        <v>44</v>
      </c>
      <c r="B46" s="124" t="s">
        <v>47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49"/>
    </row>
    <row r="47" spans="1:38">
      <c r="A47" s="2">
        <v>45</v>
      </c>
      <c r="B47" s="128" t="s">
        <v>106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N47" s="12"/>
      <c r="O47" s="159" t="s">
        <v>79</v>
      </c>
      <c r="P47" s="129"/>
      <c r="Q47" s="129"/>
      <c r="R47" s="129"/>
      <c r="S47" s="130"/>
      <c r="T47" s="16"/>
      <c r="U47" s="159" t="s">
        <v>107</v>
      </c>
      <c r="V47" s="129"/>
      <c r="W47" s="129"/>
      <c r="X47" s="129"/>
      <c r="Y47" s="129"/>
      <c r="Z47" s="130"/>
      <c r="AA47" s="17"/>
      <c r="AB47" s="159" t="s">
        <v>80</v>
      </c>
      <c r="AC47" s="129"/>
      <c r="AD47" s="129"/>
      <c r="AE47" s="129"/>
      <c r="AF47" s="160"/>
      <c r="AG47" s="149"/>
    </row>
    <row r="48" spans="1:38">
      <c r="A48" s="2">
        <v>46</v>
      </c>
      <c r="B48" s="38" t="s">
        <v>75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14"/>
      <c r="O48" s="109" t="s">
        <v>51</v>
      </c>
      <c r="P48" s="39"/>
      <c r="Q48" s="39"/>
      <c r="R48" s="39"/>
      <c r="S48" s="40"/>
      <c r="T48" s="14"/>
      <c r="U48" s="109" t="s">
        <v>50</v>
      </c>
      <c r="V48" s="39"/>
      <c r="W48" s="39"/>
      <c r="X48" s="39"/>
      <c r="Y48" s="39"/>
      <c r="Z48" s="40"/>
      <c r="AA48" s="11"/>
      <c r="AB48" s="109" t="s">
        <v>48</v>
      </c>
      <c r="AC48" s="39"/>
      <c r="AD48" s="39"/>
      <c r="AE48" s="39"/>
      <c r="AF48" s="110"/>
      <c r="AG48" s="149"/>
    </row>
    <row r="49" spans="1:38">
      <c r="A49" s="2">
        <v>47</v>
      </c>
      <c r="B49" s="166" t="s">
        <v>76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11"/>
      <c r="O49" s="109" t="s">
        <v>52</v>
      </c>
      <c r="P49" s="39"/>
      <c r="Q49" s="39"/>
      <c r="R49" s="39"/>
      <c r="S49" s="39"/>
      <c r="T49" s="39"/>
      <c r="U49" s="39"/>
      <c r="V49" s="40"/>
      <c r="W49" s="11"/>
      <c r="X49" s="175" t="s">
        <v>78</v>
      </c>
      <c r="Y49" s="64"/>
      <c r="Z49" s="64"/>
      <c r="AA49" s="64"/>
      <c r="AB49" s="64"/>
      <c r="AC49" s="64"/>
      <c r="AD49" s="64"/>
      <c r="AE49" s="64"/>
      <c r="AF49" s="108"/>
      <c r="AG49" s="149"/>
    </row>
    <row r="50" spans="1:38">
      <c r="A50" s="2">
        <v>48</v>
      </c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5"/>
      <c r="O50" s="172" t="s">
        <v>74</v>
      </c>
      <c r="P50" s="69"/>
      <c r="Q50" s="69"/>
      <c r="R50" s="69"/>
      <c r="S50" s="69"/>
      <c r="T50" s="69"/>
      <c r="U50" s="69"/>
      <c r="V50" s="70"/>
      <c r="W50" s="15"/>
      <c r="X50" s="172" t="s">
        <v>53</v>
      </c>
      <c r="Y50" s="69"/>
      <c r="Z50" s="69"/>
      <c r="AA50" s="173"/>
      <c r="AB50" s="173"/>
      <c r="AC50" s="173"/>
      <c r="AD50" s="173"/>
      <c r="AE50" s="173"/>
      <c r="AF50" s="174"/>
      <c r="AG50" s="149"/>
    </row>
    <row r="51" spans="1:38">
      <c r="A51" s="2">
        <v>49</v>
      </c>
      <c r="B51" s="124" t="s">
        <v>77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49"/>
    </row>
    <row r="52" spans="1:38">
      <c r="A52" s="2">
        <v>50</v>
      </c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1"/>
      <c r="AG52" s="149"/>
      <c r="AJ52" s="121"/>
      <c r="AK52" s="121"/>
      <c r="AL52" s="121"/>
    </row>
    <row r="53" spans="1:38">
      <c r="A53" s="2">
        <v>51</v>
      </c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49"/>
      <c r="AJ53" s="121"/>
      <c r="AK53" s="121"/>
      <c r="AL53" s="121"/>
    </row>
    <row r="54" spans="1:38">
      <c r="B54" s="6" t="s">
        <v>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8">
      <c r="B55" s="7" t="s">
        <v>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8" spans="1:38">
      <c r="V58" s="1"/>
    </row>
    <row r="59" spans="1:38">
      <c r="AG59" s="5"/>
    </row>
    <row r="60" spans="1:38" ht="11.25" customHeight="1">
      <c r="AH60" s="5"/>
    </row>
    <row r="61" spans="1:38" ht="11.2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8" ht="11.25" customHeight="1">
      <c r="D62" s="2"/>
    </row>
    <row r="63" spans="1:38" ht="11.25" customHeight="1">
      <c r="D63" s="4"/>
    </row>
    <row r="64" spans="1:38" ht="11.25" customHeight="1">
      <c r="D64" s="2"/>
    </row>
    <row r="65" spans="4:4">
      <c r="D65" s="2"/>
    </row>
  </sheetData>
  <sheetProtection password="D62F" sheet="1" objects="1" scenarios="1" selectLockedCells="1"/>
  <dataConsolidate/>
  <mergeCells count="270">
    <mergeCell ref="I1:T2"/>
    <mergeCell ref="B1:H2"/>
    <mergeCell ref="U1:AF2"/>
    <mergeCell ref="AC44:AF44"/>
    <mergeCell ref="I3:T3"/>
    <mergeCell ref="U3:X3"/>
    <mergeCell ref="U4:X4"/>
    <mergeCell ref="U5:X5"/>
    <mergeCell ref="B4:H4"/>
    <mergeCell ref="B5:H5"/>
    <mergeCell ref="Y16:AF16"/>
    <mergeCell ref="B3:H3"/>
    <mergeCell ref="N12:P12"/>
    <mergeCell ref="N13:P13"/>
    <mergeCell ref="N14:P14"/>
    <mergeCell ref="N15:P15"/>
    <mergeCell ref="B12:M12"/>
    <mergeCell ref="U6:X6"/>
    <mergeCell ref="Q11:T11"/>
    <mergeCell ref="B6:H6"/>
    <mergeCell ref="I6:T6"/>
    <mergeCell ref="I5:T5"/>
    <mergeCell ref="I4:T4"/>
    <mergeCell ref="B13:M13"/>
    <mergeCell ref="B43:P43"/>
    <mergeCell ref="AJ8:AL9"/>
    <mergeCell ref="AI8:AI9"/>
    <mergeCell ref="AC10:AF10"/>
    <mergeCell ref="Q14:T14"/>
    <mergeCell ref="Y15:AB15"/>
    <mergeCell ref="AC15:AF15"/>
    <mergeCell ref="Q8:X8"/>
    <mergeCell ref="Y14:AB14"/>
    <mergeCell ref="U12:X12"/>
    <mergeCell ref="Y12:AB12"/>
    <mergeCell ref="AI15:AI16"/>
    <mergeCell ref="AC9:AF9"/>
    <mergeCell ref="Q9:T9"/>
    <mergeCell ref="U9:X9"/>
    <mergeCell ref="Q10:T10"/>
    <mergeCell ref="Y11:AB11"/>
    <mergeCell ref="AC11:AF11"/>
    <mergeCell ref="Y13:AB13"/>
    <mergeCell ref="Q13:T13"/>
    <mergeCell ref="U13:X13"/>
    <mergeCell ref="U11:X11"/>
    <mergeCell ref="Q12:T12"/>
    <mergeCell ref="AC23:AF23"/>
    <mergeCell ref="AC25:AF25"/>
    <mergeCell ref="AJ26:AL27"/>
    <mergeCell ref="AJ19:AL20"/>
    <mergeCell ref="AI19:AI25"/>
    <mergeCell ref="AJ28:AL29"/>
    <mergeCell ref="AI28:AI29"/>
    <mergeCell ref="AC22:AF22"/>
    <mergeCell ref="Y20:AF20"/>
    <mergeCell ref="Y27:AB27"/>
    <mergeCell ref="Y21:AB21"/>
    <mergeCell ref="AC21:AF21"/>
    <mergeCell ref="Y23:AB23"/>
    <mergeCell ref="AC28:AF28"/>
    <mergeCell ref="Y25:AB25"/>
    <mergeCell ref="Y19:AA19"/>
    <mergeCell ref="AB19:AF19"/>
    <mergeCell ref="AD41:AF41"/>
    <mergeCell ref="B41:F42"/>
    <mergeCell ref="O44:P44"/>
    <mergeCell ref="R44:S44"/>
    <mergeCell ref="Z44:AB44"/>
    <mergeCell ref="AC17:AF17"/>
    <mergeCell ref="Y18:AF18"/>
    <mergeCell ref="Y17:AB17"/>
    <mergeCell ref="U21:X21"/>
    <mergeCell ref="U44:V44"/>
    <mergeCell ref="X39:AB39"/>
    <mergeCell ref="X44:Y44"/>
    <mergeCell ref="Q18:X18"/>
    <mergeCell ref="Q33:X33"/>
    <mergeCell ref="Q42:X42"/>
    <mergeCell ref="Y42:AF42"/>
    <mergeCell ref="Q43:AF43"/>
    <mergeCell ref="R39:V39"/>
    <mergeCell ref="AD34:AF34"/>
    <mergeCell ref="Y36:AF36"/>
    <mergeCell ref="Y32:AF32"/>
    <mergeCell ref="Y29:AB29"/>
    <mergeCell ref="AC26:AF26"/>
    <mergeCell ref="AC29:AF29"/>
    <mergeCell ref="N37:P37"/>
    <mergeCell ref="Q36:X36"/>
    <mergeCell ref="U38:X38"/>
    <mergeCell ref="B32:M32"/>
    <mergeCell ref="E30:M30"/>
    <mergeCell ref="N31:P31"/>
    <mergeCell ref="G42:P42"/>
    <mergeCell ref="V35:X35"/>
    <mergeCell ref="E31:M31"/>
    <mergeCell ref="B34:P35"/>
    <mergeCell ref="B39:P39"/>
    <mergeCell ref="B38:M38"/>
    <mergeCell ref="N38:P38"/>
    <mergeCell ref="Q38:T38"/>
    <mergeCell ref="Q30:T30"/>
    <mergeCell ref="R35:T35"/>
    <mergeCell ref="B49:M50"/>
    <mergeCell ref="O47:S47"/>
    <mergeCell ref="O48:S48"/>
    <mergeCell ref="B52:AF52"/>
    <mergeCell ref="O50:V50"/>
    <mergeCell ref="AA50:AF50"/>
    <mergeCell ref="X50:Z50"/>
    <mergeCell ref="U48:Z48"/>
    <mergeCell ref="AB48:AF48"/>
    <mergeCell ref="X49:AF49"/>
    <mergeCell ref="O49:V49"/>
    <mergeCell ref="B47:M47"/>
    <mergeCell ref="B48:M48"/>
    <mergeCell ref="B44:M44"/>
    <mergeCell ref="V41:X41"/>
    <mergeCell ref="Y41:Z41"/>
    <mergeCell ref="Y31:AB31"/>
    <mergeCell ref="N32:P32"/>
    <mergeCell ref="U25:X25"/>
    <mergeCell ref="Q26:T26"/>
    <mergeCell ref="Y30:AB30"/>
    <mergeCell ref="Z35:AB35"/>
    <mergeCell ref="Y37:AB37"/>
    <mergeCell ref="Y38:AB38"/>
    <mergeCell ref="Z34:AB34"/>
    <mergeCell ref="U40:V40"/>
    <mergeCell ref="R40:S40"/>
    <mergeCell ref="Y26:AB26"/>
    <mergeCell ref="N26:P26"/>
    <mergeCell ref="U29:X29"/>
    <mergeCell ref="N25:P25"/>
    <mergeCell ref="Q25:T25"/>
    <mergeCell ref="Q32:X32"/>
    <mergeCell ref="B36:P36"/>
    <mergeCell ref="B33:P33"/>
    <mergeCell ref="G41:P41"/>
    <mergeCell ref="U28:X28"/>
    <mergeCell ref="AI2:AL2"/>
    <mergeCell ref="AI26:AI27"/>
    <mergeCell ref="Y7:AF7"/>
    <mergeCell ref="Y5:AF5"/>
    <mergeCell ref="Y6:AF6"/>
    <mergeCell ref="Y4:AF4"/>
    <mergeCell ref="Y3:AF3"/>
    <mergeCell ref="AJ10:AL12"/>
    <mergeCell ref="AI17:AI18"/>
    <mergeCell ref="AC27:AF27"/>
    <mergeCell ref="Y10:AB10"/>
    <mergeCell ref="Y24:AB24"/>
    <mergeCell ref="AC24:AF24"/>
    <mergeCell ref="AG1:AG53"/>
    <mergeCell ref="AJ3:AL5"/>
    <mergeCell ref="AI3:AI5"/>
    <mergeCell ref="AJ6:AL7"/>
    <mergeCell ref="U47:Z47"/>
    <mergeCell ref="AB47:AF47"/>
    <mergeCell ref="AD39:AF39"/>
    <mergeCell ref="B51:AF51"/>
    <mergeCell ref="B53:AF53"/>
    <mergeCell ref="B45:M45"/>
    <mergeCell ref="AI6:AI7"/>
    <mergeCell ref="AC12:AF12"/>
    <mergeCell ref="AJ33:AL35"/>
    <mergeCell ref="AC14:AF14"/>
    <mergeCell ref="AC13:AF13"/>
    <mergeCell ref="AJ15:AL16"/>
    <mergeCell ref="AJ52:AL53"/>
    <mergeCell ref="AJ21:AL21"/>
    <mergeCell ref="AJ22:AL22"/>
    <mergeCell ref="AJ13:AL14"/>
    <mergeCell ref="AI13:AI14"/>
    <mergeCell ref="N45:AF45"/>
    <mergeCell ref="B46:AF46"/>
    <mergeCell ref="AC38:AF38"/>
    <mergeCell ref="B40:P40"/>
    <mergeCell ref="U31:X31"/>
    <mergeCell ref="U30:X30"/>
    <mergeCell ref="B37:M37"/>
    <mergeCell ref="AC31:AF31"/>
    <mergeCell ref="AA41:AC41"/>
    <mergeCell ref="AC37:AF37"/>
    <mergeCell ref="R34:T34"/>
    <mergeCell ref="V34:X34"/>
    <mergeCell ref="Q37:T37"/>
    <mergeCell ref="AJ41:AL43"/>
    <mergeCell ref="AJ17:AL18"/>
    <mergeCell ref="AI30:AI31"/>
    <mergeCell ref="AJ30:AL31"/>
    <mergeCell ref="Q41:R41"/>
    <mergeCell ref="S41:U41"/>
    <mergeCell ref="Q21:T21"/>
    <mergeCell ref="U22:X22"/>
    <mergeCell ref="Y28:AB28"/>
    <mergeCell ref="Q23:T23"/>
    <mergeCell ref="U26:X26"/>
    <mergeCell ref="AJ32:AL32"/>
    <mergeCell ref="AJ24:AL24"/>
    <mergeCell ref="AJ25:AL25"/>
    <mergeCell ref="T19:X19"/>
    <mergeCell ref="U23:X23"/>
    <mergeCell ref="Q31:T31"/>
    <mergeCell ref="Q27:T27"/>
    <mergeCell ref="X40:Y40"/>
    <mergeCell ref="AD40:AF40"/>
    <mergeCell ref="AA40:AB40"/>
    <mergeCell ref="AD35:AF35"/>
    <mergeCell ref="Y33:AF33"/>
    <mergeCell ref="AJ23:AL23"/>
    <mergeCell ref="U37:X37"/>
    <mergeCell ref="Y8:AF8"/>
    <mergeCell ref="N16:P16"/>
    <mergeCell ref="B15:M15"/>
    <mergeCell ref="N18:P18"/>
    <mergeCell ref="B18:M18"/>
    <mergeCell ref="N23:P23"/>
    <mergeCell ref="Y22:AB22"/>
    <mergeCell ref="AC30:AF30"/>
    <mergeCell ref="Y9:AB9"/>
    <mergeCell ref="Q19:S19"/>
    <mergeCell ref="B19:M19"/>
    <mergeCell ref="N19:P19"/>
    <mergeCell ref="E25:M25"/>
    <mergeCell ref="N30:P30"/>
    <mergeCell ref="B22:D25"/>
    <mergeCell ref="N27:P27"/>
    <mergeCell ref="N28:P28"/>
    <mergeCell ref="B21:P21"/>
    <mergeCell ref="B26:D31"/>
    <mergeCell ref="E26:M26"/>
    <mergeCell ref="U17:X17"/>
    <mergeCell ref="E22:M22"/>
    <mergeCell ref="N22:P22"/>
    <mergeCell ref="Q22:T22"/>
    <mergeCell ref="Q29:T29"/>
    <mergeCell ref="U27:X27"/>
    <mergeCell ref="Q28:T28"/>
    <mergeCell ref="E29:M29"/>
    <mergeCell ref="E24:M24"/>
    <mergeCell ref="B17:M17"/>
    <mergeCell ref="Q17:T17"/>
    <mergeCell ref="B20:P20"/>
    <mergeCell ref="Q20:X20"/>
    <mergeCell ref="Q24:T24"/>
    <mergeCell ref="U24:X24"/>
    <mergeCell ref="E23:M23"/>
    <mergeCell ref="N24:P24"/>
    <mergeCell ref="N17:P17"/>
    <mergeCell ref="E27:M27"/>
    <mergeCell ref="E28:M28"/>
    <mergeCell ref="N29:P29"/>
    <mergeCell ref="Q7:X7"/>
    <mergeCell ref="N9:P9"/>
    <mergeCell ref="B8:P8"/>
    <mergeCell ref="B9:M9"/>
    <mergeCell ref="B16:M16"/>
    <mergeCell ref="B14:M14"/>
    <mergeCell ref="N10:P10"/>
    <mergeCell ref="N11:P11"/>
    <mergeCell ref="U10:X10"/>
    <mergeCell ref="B10:M10"/>
    <mergeCell ref="B7:P7"/>
    <mergeCell ref="Q15:T15"/>
    <mergeCell ref="U15:X15"/>
    <mergeCell ref="Q16:X16"/>
    <mergeCell ref="U14:X14"/>
    <mergeCell ref="B11:M11"/>
  </mergeCells>
  <phoneticPr fontId="0" type="noConversion"/>
  <dataValidations count="2">
    <dataValidation type="list" allowBlank="1" showInputMessage="1" showErrorMessage="1" sqref="N9:P9">
      <formula1>$AN$2:$AN$4</formula1>
    </dataValidation>
    <dataValidation type="list" allowBlank="1" showInputMessage="1" showErrorMessage="1" sqref="Y19:AA19 Q19:S19">
      <formula1>$AN$6:$AN$21</formula1>
    </dataValidation>
  </dataValidations>
  <pageMargins left="0.51181102362204722" right="0.51181102362204722" top="0.39370078740157483" bottom="0.39370078740157483" header="0.19685039370078741" footer="0.19685039370078741"/>
  <pageSetup paperSize="9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Page 1 of 1</vt:lpstr>
      <vt:lpstr>Address</vt:lpstr>
      <vt:lpstr>Contact</vt:lpstr>
      <vt:lpstr>Customer</vt:lpstr>
      <vt:lpstr>Phone</vt:lpstr>
      <vt:lpstr>'Page 1 of 1'!Область_печати</vt:lpstr>
    </vt:vector>
  </TitlesOfParts>
  <Company>Termoprom;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Подбор спирального теплообменника</dc:title>
  <dc:creator>Termoprom</dc:creator>
  <cp:lastModifiedBy>D</cp:lastModifiedBy>
  <cp:lastPrinted>2022-08-05T11:00:58Z</cp:lastPrinted>
  <dcterms:created xsi:type="dcterms:W3CDTF">2009-03-25T10:25:11Z</dcterms:created>
  <dcterms:modified xsi:type="dcterms:W3CDTF">2023-10-30T09:30:28Z</dcterms:modified>
</cp:coreProperties>
</file>